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Web Page\Pool\Sponsor's\2018\"/>
    </mc:Choice>
  </mc:AlternateContent>
  <bookViews>
    <workbookView xWindow="0" yWindow="0" windowWidth="19200" windowHeight="11595"/>
  </bookViews>
  <sheets>
    <sheet name="B Finals" sheetId="1" r:id="rId1"/>
  </sheets>
  <calcPr calcId="152511"/>
</workbook>
</file>

<file path=xl/calcChain.xml><?xml version="1.0" encoding="utf-8"?>
<calcChain xmlns="http://schemas.openxmlformats.org/spreadsheetml/2006/main">
  <c r="O46" i="1" l="1"/>
  <c r="M46" i="1" s="1"/>
  <c r="O40" i="1"/>
  <c r="M40" i="1" s="1"/>
  <c r="K43" i="1" s="1"/>
  <c r="O34" i="1"/>
  <c r="M34" i="1" s="1"/>
  <c r="K31" i="1" s="1"/>
  <c r="Q31" i="1"/>
  <c r="S37" i="1" s="1"/>
  <c r="O28" i="1"/>
  <c r="M28" i="1" s="1"/>
  <c r="O22" i="1"/>
  <c r="M22" i="1" s="1"/>
  <c r="O16" i="1"/>
  <c r="M16" i="1" s="1"/>
  <c r="K19" i="1" s="1"/>
  <c r="O10" i="1"/>
  <c r="Q7" i="1" s="1"/>
  <c r="O4" i="1"/>
  <c r="M4" i="1" s="1"/>
  <c r="I46" i="1" l="1"/>
  <c r="G40" i="1" s="1"/>
  <c r="M10" i="1"/>
  <c r="K7" i="1" s="1"/>
  <c r="S13" i="1"/>
  <c r="K49" i="1"/>
  <c r="U24" i="1"/>
  <c r="Q19" i="1"/>
  <c r="K37" i="1" s="1"/>
  <c r="I34" i="1" s="1"/>
  <c r="K25" i="1"/>
  <c r="I22" i="1" s="1"/>
  <c r="Q43" i="1"/>
  <c r="K13" i="1" s="1"/>
  <c r="I10" i="1" l="1"/>
  <c r="G16" i="1" s="1"/>
  <c r="G27" i="1"/>
  <c r="E21" i="1" s="1"/>
  <c r="C53" i="1"/>
  <c r="G51" i="1"/>
  <c r="E46" i="1" s="1"/>
  <c r="C33" i="1" s="1"/>
  <c r="A43" i="1" s="1"/>
  <c r="U49" i="1" s="1"/>
  <c r="W36" i="1" s="1"/>
</calcChain>
</file>

<file path=xl/sharedStrings.xml><?xml version="1.0" encoding="utf-8"?>
<sst xmlns="http://schemas.openxmlformats.org/spreadsheetml/2006/main" count="124" uniqueCount="62">
  <si>
    <t>2 - Tables</t>
  </si>
  <si>
    <t>2-Tables</t>
  </si>
  <si>
    <t>L12</t>
  </si>
  <si>
    <t>2 Tables</t>
  </si>
  <si>
    <t>3 Tables if Needed</t>
  </si>
  <si>
    <t>L11</t>
  </si>
  <si>
    <t>L21</t>
  </si>
  <si>
    <t>3 - Tables</t>
  </si>
  <si>
    <t>4 Tables if Needed</t>
  </si>
  <si>
    <t>L10</t>
  </si>
  <si>
    <t>30/31</t>
  </si>
  <si>
    <t>3-Tables</t>
  </si>
  <si>
    <t>Advance to W29</t>
  </si>
  <si>
    <t>L9</t>
  </si>
  <si>
    <t>W29</t>
  </si>
  <si>
    <t>L22</t>
  </si>
  <si>
    <t>L27</t>
  </si>
  <si>
    <t>Finals Instructions</t>
  </si>
  <si>
    <t>OPEN B FINALS</t>
  </si>
  <si>
    <t>Old Town Tav - Bell</t>
  </si>
  <si>
    <t>Vicky's - Kary</t>
  </si>
  <si>
    <t>Old Town Tav-Berge</t>
  </si>
  <si>
    <t>Stadium - Mertz</t>
  </si>
  <si>
    <t>Vicky's - LaRock</t>
  </si>
  <si>
    <t>VFW - Norman</t>
  </si>
  <si>
    <t>Lonesome Dove-Blotsky</t>
  </si>
  <si>
    <t>at: Bis Moose</t>
  </si>
  <si>
    <t>at: Lucky's Bar</t>
  </si>
  <si>
    <t>at: Midway Tavern</t>
  </si>
  <si>
    <t>at: Sidelines</t>
  </si>
  <si>
    <t>at: Sports Page</t>
  </si>
  <si>
    <t>at: Bis Elks</t>
  </si>
  <si>
    <t>at: Midway Tav</t>
  </si>
  <si>
    <t>at: Sports Pg</t>
  </si>
  <si>
    <t>at: Elbow Room</t>
  </si>
  <si>
    <t>at: Pub 21</t>
  </si>
  <si>
    <t>at: Our Place Tav</t>
  </si>
  <si>
    <t>Lucky's-Wetzel</t>
  </si>
  <si>
    <t>501-Jaszkowiak</t>
  </si>
  <si>
    <t>Stage Stop-Jobes</t>
  </si>
  <si>
    <t>O'Brian's-Fitzgerald</t>
  </si>
  <si>
    <t>Lonesome Dove-Harsche</t>
  </si>
  <si>
    <t>Stadium - Hopkins</t>
  </si>
  <si>
    <t>Rules for Pool Sponsor's Finals A &amp; B</t>
  </si>
  <si>
    <t>Total Points after 3 rounds (15 game scoresheet) will determine the winner.</t>
  </si>
  <si>
    <t>In case of a tie, count the 8's</t>
  </si>
  <si>
    <t>Flip to determine who is home team. Winner of the flip has choice.</t>
  </si>
  <si>
    <t>Home team fills out roster first.  Players can be lined up in any order.</t>
  </si>
  <si>
    <t>Follow the numbers on the scoresheet.  A Dummy may be put in any position</t>
  </si>
  <si>
    <r>
      <rPr>
        <u/>
        <sz val="10"/>
        <rFont val="Arial"/>
        <family val="2"/>
      </rPr>
      <t>No Player</t>
    </r>
    <r>
      <rPr>
        <sz val="10"/>
        <rFont val="Arial"/>
        <family val="2"/>
      </rPr>
      <t xml:space="preserve"> may play on more than 1 team on Saturday, January 27th</t>
    </r>
  </si>
  <si>
    <t>Teams may use only players who are already on their roster.  Any team using</t>
  </si>
  <si>
    <t xml:space="preserve">ineligible players will be disqualified from the Sponsor's Tournament.  Any </t>
  </si>
  <si>
    <t xml:space="preserve">money won will be forfeited. </t>
  </si>
  <si>
    <t>Use League Rules. A 15 minute waiting period applies only for the first match</t>
  </si>
  <si>
    <t>played.  For the rest of the matches throughout the day the waiting time will be</t>
  </si>
  <si>
    <t>exempt due to matches running late and travel time.</t>
  </si>
  <si>
    <t>Call Dakota Music with any questions at 223-7588</t>
  </si>
  <si>
    <t>Lonesome Dove-Comeau</t>
  </si>
  <si>
    <t>Sports Page-Schuh</t>
  </si>
  <si>
    <t>b</t>
  </si>
  <si>
    <t>t</t>
  </si>
  <si>
    <t>Colonial-Gardiner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</si>
</sst>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1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/>
    <xf numFmtId="0" fontId="23" fillId="0" borderId="0" xfId="0" applyFont="1"/>
    <xf numFmtId="0" fontId="23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10" xfId="0" applyFont="1" applyBorder="1"/>
    <xf numFmtId="20" fontId="0" fillId="0" borderId="15" xfId="0" applyNumberFormat="1" applyFont="1" applyBorder="1" applyAlignment="1">
      <alignment horizontal="center"/>
    </xf>
    <xf numFmtId="0" fontId="25" fillId="33" borderId="0" xfId="0" applyFont="1" applyFill="1"/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20" fontId="0" fillId="0" borderId="10" xfId="0" applyNumberFormat="1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4" xfId="0" applyFont="1" applyBorder="1"/>
    <xf numFmtId="0" fontId="25" fillId="33" borderId="14" xfId="0" applyFont="1" applyFill="1" applyBorder="1"/>
    <xf numFmtId="0" fontId="0" fillId="0" borderId="18" xfId="0" applyFont="1" applyBorder="1"/>
    <xf numFmtId="0" fontId="26" fillId="0" borderId="0" xfId="0" applyFont="1" applyAlignment="1">
      <alignment horizontal="left"/>
    </xf>
    <xf numFmtId="0" fontId="24" fillId="0" borderId="12" xfId="0" applyFont="1" applyBorder="1"/>
    <xf numFmtId="0" fontId="0" fillId="0" borderId="19" xfId="0" applyFont="1" applyBorder="1"/>
    <xf numFmtId="0" fontId="24" fillId="0" borderId="16" xfId="0" applyFont="1" applyBorder="1"/>
    <xf numFmtId="0" fontId="26" fillId="0" borderId="12" xfId="0" applyFont="1" applyBorder="1" applyAlignment="1">
      <alignment horizontal="right"/>
    </xf>
    <xf numFmtId="0" fontId="25" fillId="33" borderId="20" xfId="0" applyFont="1" applyFill="1" applyBorder="1"/>
    <xf numFmtId="0" fontId="0" fillId="0" borderId="22" xfId="0" applyFont="1" applyBorder="1"/>
    <xf numFmtId="0" fontId="26" fillId="0" borderId="16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4" fillId="0" borderId="16" xfId="0" applyFont="1" applyBorder="1" applyAlignment="1">
      <alignment horizontal="right"/>
    </xf>
    <xf numFmtId="0" fontId="0" fillId="0" borderId="17" xfId="0" applyFont="1" applyBorder="1"/>
    <xf numFmtId="0" fontId="19" fillId="0" borderId="0" xfId="42" applyBorder="1" applyAlignment="1"/>
    <xf numFmtId="0" fontId="19" fillId="0" borderId="0" xfId="42"/>
    <xf numFmtId="0" fontId="18" fillId="0" borderId="13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2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20" fontId="0" fillId="0" borderId="1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3" fillId="0" borderId="23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kmusic.com/press/wp-content/uploads/2015/01/Finals-Rule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topLeftCell="A16" workbookViewId="0">
      <selection activeCell="K33" sqref="K33:L33"/>
    </sheetView>
  </sheetViews>
  <sheetFormatPr defaultRowHeight="12.75" x14ac:dyDescent="0.2"/>
  <cols>
    <col min="1" max="1" width="12.7109375" customWidth="1"/>
    <col min="2" max="2" width="3.7109375" customWidth="1"/>
    <col min="3" max="3" width="12.7109375" customWidth="1"/>
    <col min="4" max="4" width="3.7109375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3.7109375" customWidth="1"/>
    <col min="11" max="11" width="12.7109375" customWidth="1"/>
    <col min="12" max="12" width="3.7109375" customWidth="1"/>
    <col min="13" max="14" width="15.7109375" customWidth="1"/>
    <col min="15" max="15" width="3.7109375" customWidth="1"/>
    <col min="16" max="16" width="12.7109375" customWidth="1"/>
    <col min="17" max="17" width="3.7109375" customWidth="1"/>
    <col min="18" max="18" width="12.7109375" customWidth="1"/>
    <col min="19" max="19" width="3.7109375" customWidth="1"/>
    <col min="20" max="20" width="12.7109375" customWidth="1"/>
    <col min="21" max="21" width="3.7109375" customWidth="1"/>
    <col min="22" max="22" width="12.7109375" customWidth="1"/>
    <col min="23" max="23" width="3.7109375" customWidth="1"/>
    <col min="24" max="24" width="12.5703125" customWidth="1"/>
  </cols>
  <sheetData>
    <row r="1" spans="1:28" ht="14.25" customHeight="1" x14ac:dyDescent="0.2">
      <c r="A1" s="1"/>
      <c r="B1" s="1"/>
      <c r="C1" s="1"/>
      <c r="D1" s="1"/>
      <c r="E1" s="1"/>
      <c r="F1" s="1"/>
      <c r="G1" s="1"/>
      <c r="H1" s="1"/>
      <c r="I1" s="47" t="s">
        <v>0</v>
      </c>
      <c r="J1" s="48"/>
      <c r="K1" s="63" t="s">
        <v>0</v>
      </c>
      <c r="L1" s="48"/>
      <c r="M1" s="2" t="s">
        <v>1</v>
      </c>
      <c r="N1" s="3" t="s">
        <v>1</v>
      </c>
      <c r="O1" s="75" t="s">
        <v>1</v>
      </c>
      <c r="P1" s="76"/>
      <c r="Q1" s="4"/>
      <c r="R1" s="1"/>
      <c r="S1" s="1"/>
      <c r="T1" s="1"/>
      <c r="U1" s="41" t="s">
        <v>43</v>
      </c>
      <c r="V1" s="41"/>
      <c r="W1" s="41"/>
      <c r="X1" s="41"/>
      <c r="Y1" s="41"/>
      <c r="Z1" s="41"/>
      <c r="AA1" s="41"/>
    </row>
    <row r="2" spans="1:28" ht="14.25" customHeight="1" x14ac:dyDescent="0.2">
      <c r="A2" s="77" t="s">
        <v>18</v>
      </c>
      <c r="B2" s="77"/>
      <c r="C2" s="77"/>
      <c r="D2" s="77"/>
      <c r="E2" s="77"/>
      <c r="F2" s="77"/>
      <c r="G2" s="77"/>
      <c r="H2" s="1"/>
      <c r="I2" s="1"/>
      <c r="J2" s="1"/>
      <c r="K2" s="1"/>
      <c r="L2" s="1"/>
      <c r="M2" s="1"/>
      <c r="N2" s="37" t="s">
        <v>20</v>
      </c>
      <c r="O2" s="1"/>
      <c r="P2" s="1"/>
      <c r="Q2" s="1"/>
      <c r="R2" s="1"/>
      <c r="S2" s="1"/>
      <c r="T2" s="1"/>
      <c r="U2" s="38">
        <v>1</v>
      </c>
      <c r="V2" s="42" t="s">
        <v>44</v>
      </c>
      <c r="W2" s="43"/>
      <c r="X2" s="43"/>
      <c r="Y2" s="43"/>
      <c r="Z2" s="43"/>
      <c r="AA2" s="43"/>
      <c r="AB2" s="43"/>
    </row>
    <row r="3" spans="1:28" ht="14.25" customHeight="1" x14ac:dyDescent="0.2">
      <c r="A3" s="77"/>
      <c r="B3" s="77"/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34" t="s">
        <v>26</v>
      </c>
      <c r="O3" s="1"/>
      <c r="P3" s="1"/>
      <c r="Q3" s="1"/>
      <c r="R3" s="1"/>
      <c r="S3" s="1"/>
      <c r="T3" s="1"/>
      <c r="U3" s="39"/>
      <c r="V3" s="44" t="s">
        <v>45</v>
      </c>
      <c r="W3" s="45"/>
      <c r="X3" s="45"/>
      <c r="Y3" s="45"/>
      <c r="Z3" s="45"/>
      <c r="AA3" s="45"/>
      <c r="AB3" s="45"/>
    </row>
    <row r="4" spans="1:28" ht="14.25" customHeight="1" x14ac:dyDescent="0.2">
      <c r="A4" s="77"/>
      <c r="B4" s="77"/>
      <c r="C4" s="77"/>
      <c r="D4" s="77"/>
      <c r="E4" s="77"/>
      <c r="F4" s="77"/>
      <c r="G4" s="77"/>
      <c r="H4" s="1"/>
      <c r="I4" s="1"/>
      <c r="J4" s="1"/>
      <c r="K4" s="1"/>
      <c r="L4" s="1"/>
      <c r="M4" s="6" t="str">
        <f>IF(O4="","", IF(O4=N2,N6,N2))</f>
        <v>Vicky's - Kary</v>
      </c>
      <c r="N4" s="7">
        <v>1</v>
      </c>
      <c r="O4" s="53" t="str">
        <f>IF(O5="t",N2, IF(O5="b",N6,""))</f>
        <v>Old Town Tav - Bell</v>
      </c>
      <c r="P4" s="54"/>
      <c r="Q4" s="1"/>
      <c r="R4" s="1"/>
      <c r="S4" s="1"/>
      <c r="T4" s="1"/>
      <c r="U4" s="40">
        <v>2</v>
      </c>
      <c r="V4" s="44" t="s">
        <v>46</v>
      </c>
      <c r="W4" s="45"/>
      <c r="X4" s="45"/>
      <c r="Y4" s="45"/>
      <c r="Z4" s="45"/>
      <c r="AA4" s="45"/>
      <c r="AB4" s="45"/>
    </row>
    <row r="5" spans="1:28" ht="14.25" customHeight="1" x14ac:dyDescent="0.2">
      <c r="A5" s="78">
        <v>43127</v>
      </c>
      <c r="B5" s="78"/>
      <c r="C5" s="78"/>
      <c r="D5" s="78"/>
      <c r="E5" s="78"/>
      <c r="F5" s="78"/>
      <c r="G5" s="78"/>
      <c r="H5" s="1"/>
      <c r="I5" s="1"/>
      <c r="J5" s="1"/>
      <c r="K5" s="1"/>
      <c r="L5" s="1"/>
      <c r="M5" s="9"/>
      <c r="N5" s="10">
        <v>0.4375</v>
      </c>
      <c r="O5" s="11" t="s">
        <v>59</v>
      </c>
      <c r="P5" s="12"/>
      <c r="Q5" s="1"/>
      <c r="R5" s="1"/>
      <c r="S5" s="1"/>
      <c r="T5" s="1"/>
      <c r="U5" s="1"/>
      <c r="V5" s="44" t="s">
        <v>47</v>
      </c>
      <c r="W5" s="45"/>
      <c r="X5" s="45"/>
      <c r="Y5" s="45"/>
      <c r="Z5" s="45"/>
      <c r="AA5" s="45"/>
      <c r="AB5" s="45"/>
    </row>
    <row r="6" spans="1:28" ht="14.25" customHeight="1" x14ac:dyDescent="0.2">
      <c r="A6" s="78"/>
      <c r="B6" s="78"/>
      <c r="C6" s="78"/>
      <c r="D6" s="78"/>
      <c r="E6" s="78"/>
      <c r="F6" s="78"/>
      <c r="G6" s="78"/>
      <c r="H6" s="1"/>
      <c r="I6" s="1"/>
      <c r="J6" s="1"/>
      <c r="K6" s="1"/>
      <c r="L6" s="1"/>
      <c r="M6" s="36" t="s">
        <v>26</v>
      </c>
      <c r="N6" s="37" t="s">
        <v>19</v>
      </c>
      <c r="O6" s="1"/>
      <c r="P6" s="13" t="s">
        <v>27</v>
      </c>
      <c r="Q6" s="1"/>
      <c r="R6" s="1"/>
      <c r="S6" s="1"/>
      <c r="T6" s="1"/>
      <c r="U6" s="1"/>
      <c r="V6" s="44" t="s">
        <v>48</v>
      </c>
      <c r="W6" s="45"/>
      <c r="X6" s="45"/>
      <c r="Y6" s="45"/>
      <c r="Z6" s="45"/>
      <c r="AA6" s="45"/>
      <c r="AB6" s="45"/>
    </row>
    <row r="7" spans="1:28" ht="14.25" customHeight="1" x14ac:dyDescent="0.2">
      <c r="A7" s="78"/>
      <c r="B7" s="78"/>
      <c r="C7" s="78"/>
      <c r="D7" s="78"/>
      <c r="E7" s="78"/>
      <c r="F7" s="78"/>
      <c r="G7" s="78"/>
      <c r="H7" s="1"/>
      <c r="I7" s="1"/>
      <c r="J7" s="1"/>
      <c r="K7" s="54" t="str">
        <f>IF(L8="t",M4, IF(L8="b",M10,""))</f>
        <v>Vicky's - Kary</v>
      </c>
      <c r="L7" s="59"/>
      <c r="M7" s="15">
        <v>13</v>
      </c>
      <c r="N7" s="1"/>
      <c r="O7" s="71">
        <v>9</v>
      </c>
      <c r="P7" s="72"/>
      <c r="Q7" s="69" t="str">
        <f>IF(Q8="t",O4, IF(Q8="b",O10,""))</f>
        <v>Lucky's-Wetzel</v>
      </c>
      <c r="R7" s="54"/>
      <c r="S7" s="1"/>
      <c r="T7" s="1"/>
      <c r="U7" s="40">
        <v>3</v>
      </c>
      <c r="V7" s="44" t="s">
        <v>49</v>
      </c>
      <c r="W7" s="44"/>
      <c r="X7" s="44"/>
      <c r="Y7" s="44"/>
      <c r="Z7" s="44"/>
      <c r="AA7" s="44"/>
      <c r="AB7" s="44"/>
    </row>
    <row r="8" spans="1:28" ht="14.25" customHeight="1" x14ac:dyDescent="0.2">
      <c r="A8" s="32"/>
      <c r="B8" s="32"/>
      <c r="C8" s="33" t="s">
        <v>17</v>
      </c>
      <c r="D8" s="32"/>
      <c r="E8" s="32"/>
      <c r="F8" s="32"/>
      <c r="G8" s="32"/>
      <c r="H8" s="1"/>
      <c r="I8" s="1"/>
      <c r="J8" s="1"/>
      <c r="K8" s="9"/>
      <c r="L8" s="11" t="s">
        <v>60</v>
      </c>
      <c r="M8" s="16">
        <v>0.5</v>
      </c>
      <c r="N8" s="52" t="s">
        <v>37</v>
      </c>
      <c r="O8" s="70"/>
      <c r="P8" s="17">
        <v>0.5</v>
      </c>
      <c r="Q8" s="11" t="s">
        <v>59</v>
      </c>
      <c r="R8" s="12"/>
      <c r="S8" s="1"/>
      <c r="T8" s="1"/>
      <c r="U8" s="40">
        <v>4</v>
      </c>
      <c r="V8" s="44" t="s">
        <v>50</v>
      </c>
      <c r="W8" s="45"/>
      <c r="X8" s="45"/>
      <c r="Y8" s="45"/>
      <c r="Z8" s="45"/>
      <c r="AA8" s="45"/>
      <c r="AB8" s="45"/>
    </row>
    <row r="9" spans="1:28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55" t="s">
        <v>30</v>
      </c>
      <c r="L9" s="48"/>
      <c r="M9" s="18"/>
      <c r="N9" s="34" t="s">
        <v>27</v>
      </c>
      <c r="O9" s="19" t="s">
        <v>60</v>
      </c>
      <c r="P9" s="20"/>
      <c r="Q9" s="1"/>
      <c r="R9" s="12"/>
      <c r="S9" s="1"/>
      <c r="T9" s="1"/>
      <c r="U9" s="1"/>
      <c r="V9" s="44" t="s">
        <v>51</v>
      </c>
      <c r="W9" s="45"/>
      <c r="X9" s="45"/>
      <c r="Y9" s="45"/>
      <c r="Z9" s="45"/>
      <c r="AA9" s="45"/>
      <c r="AB9" s="45"/>
    </row>
    <row r="10" spans="1:28" ht="14.25" customHeight="1" x14ac:dyDescent="0.2">
      <c r="A10" s="1"/>
      <c r="B10" s="1"/>
      <c r="C10" s="1"/>
      <c r="D10" s="1"/>
      <c r="E10" s="1"/>
      <c r="F10" s="1"/>
      <c r="G10" s="1"/>
      <c r="H10" s="1"/>
      <c r="I10" s="54" t="str">
        <f>IF(J11="t",K7, IF(J11="b",K13,""))</f>
        <v>Lonesome Dove-Blotsky</v>
      </c>
      <c r="J10" s="59"/>
      <c r="K10" s="21">
        <v>20</v>
      </c>
      <c r="L10" s="1"/>
      <c r="M10" s="14" t="str">
        <f>IF(O10="","", IF(O10=N8,N12,N8))</f>
        <v>Old Town Tav-Berge</v>
      </c>
      <c r="N10" s="22">
        <v>2</v>
      </c>
      <c r="O10" s="51" t="str">
        <f>IF(O9="t",N8, IF(O9="b",N12,""))</f>
        <v>Lucky's-Wetzel</v>
      </c>
      <c r="P10" s="52"/>
      <c r="Q10" s="52"/>
      <c r="R10" s="12"/>
      <c r="S10" s="1"/>
      <c r="T10" s="1"/>
      <c r="U10" s="1"/>
      <c r="V10" s="44" t="s">
        <v>52</v>
      </c>
      <c r="W10" s="45"/>
      <c r="X10" s="45"/>
      <c r="Y10" s="45"/>
      <c r="Z10" s="45"/>
      <c r="AA10" s="45"/>
      <c r="AB10" s="45"/>
    </row>
    <row r="11" spans="1:28" ht="14.25" customHeight="1" x14ac:dyDescent="0.2">
      <c r="A11" s="1"/>
      <c r="B11" s="1"/>
      <c r="C11" s="1"/>
      <c r="D11" s="1"/>
      <c r="E11" s="1"/>
      <c r="F11" s="1"/>
      <c r="G11" s="1"/>
      <c r="H11" s="1"/>
      <c r="I11" s="9"/>
      <c r="J11" s="11" t="s">
        <v>59</v>
      </c>
      <c r="K11" s="16">
        <v>6.25E-2</v>
      </c>
      <c r="L11" s="1"/>
      <c r="M11" s="1"/>
      <c r="N11" s="10">
        <v>0.4375</v>
      </c>
      <c r="O11" s="1"/>
      <c r="P11" s="1"/>
      <c r="Q11" s="50" t="s">
        <v>31</v>
      </c>
      <c r="R11" s="48"/>
      <c r="S11" s="1"/>
      <c r="T11" s="1"/>
      <c r="U11" s="40">
        <v>5</v>
      </c>
      <c r="V11" s="44" t="s">
        <v>53</v>
      </c>
      <c r="W11" s="44"/>
      <c r="X11" s="44"/>
      <c r="Y11" s="44"/>
      <c r="Z11" s="44"/>
      <c r="AA11" s="44"/>
      <c r="AB11" s="44"/>
    </row>
    <row r="12" spans="1:28" ht="14.25" customHeight="1" x14ac:dyDescent="0.2">
      <c r="A12" s="1"/>
      <c r="B12" s="1"/>
      <c r="C12" s="1"/>
      <c r="D12" s="1"/>
      <c r="E12" s="1"/>
      <c r="F12" s="1"/>
      <c r="G12" s="1"/>
      <c r="H12" s="1"/>
      <c r="I12" s="9"/>
      <c r="J12" s="1"/>
      <c r="K12" s="23"/>
      <c r="L12" s="18" t="s">
        <v>2</v>
      </c>
      <c r="M12" s="1"/>
      <c r="N12" s="35" t="s">
        <v>21</v>
      </c>
      <c r="O12" s="8"/>
      <c r="P12" s="1"/>
      <c r="Q12" s="57"/>
      <c r="R12" s="58"/>
      <c r="S12" s="1"/>
      <c r="T12" s="1"/>
      <c r="U12" s="1"/>
      <c r="V12" s="44" t="s">
        <v>54</v>
      </c>
      <c r="W12" s="45"/>
      <c r="X12" s="45"/>
      <c r="Y12" s="45"/>
      <c r="Z12" s="45"/>
      <c r="AA12" s="45"/>
      <c r="AB12" s="45"/>
    </row>
    <row r="13" spans="1:28" ht="14.25" customHeight="1" x14ac:dyDescent="0.2">
      <c r="A13" s="1"/>
      <c r="B13" s="1"/>
      <c r="C13" s="1"/>
      <c r="D13" s="1"/>
      <c r="E13" s="1"/>
      <c r="F13" s="1"/>
      <c r="G13" s="1"/>
      <c r="H13" s="1"/>
      <c r="I13" s="9"/>
      <c r="J13" s="1"/>
      <c r="K13" s="46" t="str">
        <f>IF(Q43="","", IF(Q43=O40,O46,O40))</f>
        <v>Lonesome Dove-Blotsky</v>
      </c>
      <c r="L13" s="46"/>
      <c r="M13" s="1"/>
      <c r="N13" s="1"/>
      <c r="O13" s="1"/>
      <c r="P13" s="1"/>
      <c r="Q13" s="1"/>
      <c r="R13" s="24">
        <v>21</v>
      </c>
      <c r="S13" s="53" t="str">
        <f>IF(S14="t",Q7, IF(S14="b",Q19,""))</f>
        <v>Vicky's - LaRock</v>
      </c>
      <c r="T13" s="54"/>
      <c r="U13" s="1"/>
      <c r="V13" s="44" t="s">
        <v>55</v>
      </c>
      <c r="W13" s="45"/>
      <c r="X13" s="45"/>
      <c r="Y13" s="45"/>
      <c r="Z13" s="45"/>
      <c r="AA13" s="45"/>
      <c r="AB13" s="45"/>
    </row>
    <row r="14" spans="1:28" ht="14.25" customHeight="1" x14ac:dyDescent="0.2">
      <c r="A14" s="1"/>
      <c r="B14" s="1"/>
      <c r="C14" s="1"/>
      <c r="D14" s="1"/>
      <c r="E14" s="1"/>
      <c r="F14" s="1"/>
      <c r="G14" s="1"/>
      <c r="H14" s="1"/>
      <c r="I14" s="55" t="s">
        <v>35</v>
      </c>
      <c r="J14" s="56"/>
      <c r="K14" s="1"/>
      <c r="L14" s="1"/>
      <c r="M14" s="1"/>
      <c r="N14" s="35" t="s">
        <v>38</v>
      </c>
      <c r="O14" s="1"/>
      <c r="P14" s="1"/>
      <c r="Q14" s="57">
        <v>6.25E-2</v>
      </c>
      <c r="R14" s="58"/>
      <c r="S14" s="11" t="s">
        <v>59</v>
      </c>
      <c r="T14" s="12"/>
      <c r="U14" s="1"/>
      <c r="V14" s="1"/>
      <c r="W14" s="1"/>
      <c r="X14" s="1"/>
    </row>
    <row r="15" spans="1:28" ht="14.25" customHeight="1" x14ac:dyDescent="0.2">
      <c r="A15" s="1"/>
      <c r="B15" s="1"/>
      <c r="C15" s="1"/>
      <c r="D15" s="1"/>
      <c r="E15" s="1"/>
      <c r="F15" s="1"/>
      <c r="G15" s="1"/>
      <c r="H15" s="1"/>
      <c r="I15" s="60"/>
      <c r="J15" s="61"/>
      <c r="K15" s="1"/>
      <c r="L15" s="1"/>
      <c r="M15" s="1"/>
      <c r="N15" s="34" t="s">
        <v>28</v>
      </c>
      <c r="O15" s="1"/>
      <c r="P15" s="1"/>
      <c r="Q15" s="50" t="s">
        <v>3</v>
      </c>
      <c r="R15" s="48"/>
      <c r="S15" s="1"/>
      <c r="T15" s="12"/>
      <c r="U15" s="1"/>
      <c r="V15" s="49" t="s">
        <v>56</v>
      </c>
      <c r="W15" s="49"/>
      <c r="X15" s="49"/>
      <c r="Y15" s="49"/>
      <c r="Z15" s="49"/>
      <c r="AA15" s="49"/>
      <c r="AB15" s="49"/>
    </row>
    <row r="16" spans="1:28" ht="14.25" customHeight="1" x14ac:dyDescent="0.2">
      <c r="A16" s="1"/>
      <c r="B16" s="1"/>
      <c r="C16" s="1"/>
      <c r="D16" s="1"/>
      <c r="E16" s="1"/>
      <c r="F16" s="1"/>
      <c r="G16" s="54" t="str">
        <f>IF(H17="t",I10, IF(H17="b",I22,""))</f>
        <v>Lonesome Dove-Blotsky</v>
      </c>
      <c r="H16" s="59"/>
      <c r="I16" s="15">
        <v>23</v>
      </c>
      <c r="J16" s="1"/>
      <c r="K16" s="1"/>
      <c r="L16" s="1"/>
      <c r="M16" s="6" t="str">
        <f>IF(O16="","", IF(O16=N14,N18,N14))</f>
        <v>501-Jaszkowiak</v>
      </c>
      <c r="N16" s="22">
        <v>3</v>
      </c>
      <c r="O16" s="53" t="str">
        <f>IF(O17="t",N14, IF(O17="b",N18,""))</f>
        <v>Stadium - Mertz</v>
      </c>
      <c r="P16" s="54"/>
      <c r="Q16" s="1"/>
      <c r="R16" s="12"/>
      <c r="S16" s="1"/>
      <c r="T16" s="12"/>
      <c r="U16" s="1"/>
      <c r="V16" s="1"/>
      <c r="W16" s="1"/>
      <c r="X16" s="1"/>
    </row>
    <row r="17" spans="1:24" ht="14.25" customHeight="1" x14ac:dyDescent="0.2">
      <c r="A17" s="1"/>
      <c r="B17" s="1"/>
      <c r="C17" s="1"/>
      <c r="D17" s="1"/>
      <c r="E17" s="1"/>
      <c r="F17" s="1"/>
      <c r="G17" s="9"/>
      <c r="H17" s="11" t="s">
        <v>60</v>
      </c>
      <c r="I17" s="60">
        <v>0.125</v>
      </c>
      <c r="J17" s="61"/>
      <c r="K17" s="1"/>
      <c r="L17" s="1"/>
      <c r="M17" s="9"/>
      <c r="N17" s="10">
        <v>0.4375</v>
      </c>
      <c r="O17" s="11" t="s">
        <v>59</v>
      </c>
      <c r="P17" s="12"/>
      <c r="Q17" s="1"/>
      <c r="R17" s="12"/>
      <c r="S17" s="1"/>
      <c r="T17" s="12"/>
      <c r="U17" s="1"/>
      <c r="V17" s="1"/>
      <c r="W17" s="1"/>
      <c r="X17" s="1"/>
    </row>
    <row r="18" spans="1:24" ht="14.25" customHeight="1" x14ac:dyDescent="0.2">
      <c r="A18" s="1"/>
      <c r="B18" s="1"/>
      <c r="C18" s="1"/>
      <c r="D18" s="1"/>
      <c r="E18" s="1"/>
      <c r="F18" s="1"/>
      <c r="G18" s="9"/>
      <c r="H18" s="1"/>
      <c r="I18" s="55" t="s">
        <v>3</v>
      </c>
      <c r="J18" s="56"/>
      <c r="K18" s="1"/>
      <c r="L18" s="1"/>
      <c r="M18" s="36" t="s">
        <v>29</v>
      </c>
      <c r="N18" s="44" t="s">
        <v>22</v>
      </c>
      <c r="O18" s="73"/>
      <c r="P18" s="13" t="s">
        <v>32</v>
      </c>
      <c r="Q18" s="19" t="s">
        <v>59</v>
      </c>
      <c r="R18" s="20"/>
      <c r="S18" s="1"/>
      <c r="T18" s="12"/>
      <c r="U18" s="1"/>
      <c r="V18" s="1"/>
      <c r="W18" s="1"/>
      <c r="X18" s="1"/>
    </row>
    <row r="19" spans="1:24" ht="14.25" customHeight="1" x14ac:dyDescent="0.2">
      <c r="A19" s="1"/>
      <c r="B19" s="1"/>
      <c r="C19" s="1"/>
      <c r="D19" s="1"/>
      <c r="E19" s="1"/>
      <c r="F19" s="1"/>
      <c r="G19" s="55" t="s">
        <v>35</v>
      </c>
      <c r="H19" s="48"/>
      <c r="I19" s="47" t="s">
        <v>4</v>
      </c>
      <c r="J19" s="56"/>
      <c r="K19" s="54" t="str">
        <f>IF(L20="t",M16, IF(L20="b",M22,""))</f>
        <v>501-Jaszkowiak</v>
      </c>
      <c r="L19" s="59"/>
      <c r="M19" s="15">
        <v>14</v>
      </c>
      <c r="N19" s="1"/>
      <c r="O19" s="71">
        <v>10</v>
      </c>
      <c r="P19" s="72"/>
      <c r="Q19" s="74" t="str">
        <f>IF(Q18="t",O16, IF(Q18="b",O22,""))</f>
        <v>Vicky's - LaRock</v>
      </c>
      <c r="R19" s="52"/>
      <c r="S19" s="52"/>
      <c r="T19" s="12"/>
      <c r="U19" s="1"/>
      <c r="V19" s="1"/>
      <c r="W19" s="1"/>
      <c r="X19" s="1"/>
    </row>
    <row r="20" spans="1:24" ht="14.25" customHeight="1" x14ac:dyDescent="0.2">
      <c r="A20" s="1"/>
      <c r="B20" s="1"/>
      <c r="C20" s="1"/>
      <c r="D20" s="1"/>
      <c r="E20" s="1"/>
      <c r="F20" s="1"/>
      <c r="G20" s="60"/>
      <c r="H20" s="58"/>
      <c r="I20" s="1"/>
      <c r="J20" s="1"/>
      <c r="K20" s="9"/>
      <c r="L20" s="11" t="s">
        <v>60</v>
      </c>
      <c r="M20" s="16">
        <v>0.5</v>
      </c>
      <c r="N20" s="35" t="s">
        <v>23</v>
      </c>
      <c r="O20" s="1"/>
      <c r="P20" s="17">
        <v>0.5</v>
      </c>
      <c r="Q20" s="1"/>
      <c r="R20" s="1"/>
      <c r="S20" s="1"/>
      <c r="T20" s="12"/>
      <c r="U20" s="1"/>
      <c r="V20" s="1"/>
      <c r="W20" s="1"/>
      <c r="X20" s="1"/>
    </row>
    <row r="21" spans="1:24" ht="14.25" customHeight="1" x14ac:dyDescent="0.2">
      <c r="A21" s="1"/>
      <c r="B21" s="1"/>
      <c r="C21" s="1"/>
      <c r="D21" s="1"/>
      <c r="E21" s="67" t="str">
        <f>IF(F22="t",G16, IF(F22="b",G27,""))</f>
        <v>Lucky's-Wetzel</v>
      </c>
      <c r="F21" s="68"/>
      <c r="G21" s="15">
        <v>25</v>
      </c>
      <c r="H21" s="1"/>
      <c r="I21" s="23"/>
      <c r="J21" s="19" t="s">
        <v>60</v>
      </c>
      <c r="K21" s="55" t="s">
        <v>27</v>
      </c>
      <c r="L21" s="48"/>
      <c r="M21" s="18"/>
      <c r="N21" s="34" t="s">
        <v>29</v>
      </c>
      <c r="O21" s="19" t="s">
        <v>60</v>
      </c>
      <c r="P21" s="20"/>
      <c r="Q21" s="1"/>
      <c r="R21" s="1"/>
      <c r="S21" s="1"/>
      <c r="T21" s="12"/>
      <c r="U21" s="1"/>
      <c r="V21" s="1"/>
      <c r="W21" s="1"/>
      <c r="X21" s="1"/>
    </row>
    <row r="22" spans="1:24" ht="14.25" customHeight="1" x14ac:dyDescent="0.2">
      <c r="A22" s="1"/>
      <c r="B22" s="1"/>
      <c r="C22" s="1"/>
      <c r="D22" s="1"/>
      <c r="E22" s="9"/>
      <c r="F22" s="11" t="s">
        <v>59</v>
      </c>
      <c r="G22" s="60">
        <v>0.1875</v>
      </c>
      <c r="H22" s="61"/>
      <c r="I22" s="46" t="str">
        <f>IF(J21="t",K19, IF(J21="b",K25,""))</f>
        <v>501-Jaszkowiak</v>
      </c>
      <c r="J22" s="64"/>
      <c r="K22" s="15">
        <v>19</v>
      </c>
      <c r="L22" s="1"/>
      <c r="M22" s="14" t="str">
        <f>IF(O22="","", IF(O22=N20,N24,N20))</f>
        <v>Lonesome Dove-Comeau</v>
      </c>
      <c r="N22" s="25">
        <v>4</v>
      </c>
      <c r="O22" s="51" t="str">
        <f>IF(O21="t",N20, IF(O21="b",N24,""))</f>
        <v>Vicky's - LaRock</v>
      </c>
      <c r="P22" s="52"/>
      <c r="Q22" s="52"/>
      <c r="R22" s="1"/>
      <c r="S22" s="50" t="s">
        <v>26</v>
      </c>
      <c r="T22" s="48"/>
      <c r="U22" s="1"/>
      <c r="V22" s="1"/>
      <c r="W22" s="1"/>
      <c r="X22" s="1"/>
    </row>
    <row r="23" spans="1:24" ht="14.25" customHeight="1" x14ac:dyDescent="0.2">
      <c r="A23" s="1"/>
      <c r="B23" s="1"/>
      <c r="C23" s="1"/>
      <c r="D23" s="1"/>
      <c r="E23" s="9"/>
      <c r="F23" s="1"/>
      <c r="G23" s="47" t="s">
        <v>3</v>
      </c>
      <c r="H23" s="56"/>
      <c r="I23" s="1"/>
      <c r="J23" s="1"/>
      <c r="K23" s="16">
        <v>6.25E-2</v>
      </c>
      <c r="L23" s="1"/>
      <c r="M23" s="1"/>
      <c r="N23" s="10">
        <v>0.4375</v>
      </c>
      <c r="O23" s="1"/>
      <c r="P23" s="1"/>
      <c r="Q23" s="1"/>
      <c r="R23" s="1"/>
      <c r="S23" s="57"/>
      <c r="T23" s="58"/>
      <c r="U23" s="1"/>
      <c r="V23" s="1"/>
      <c r="W23" s="1"/>
      <c r="X23" s="1"/>
    </row>
    <row r="24" spans="1:24" ht="14.25" customHeight="1" x14ac:dyDescent="0.2">
      <c r="A24" s="1"/>
      <c r="B24" s="1"/>
      <c r="C24" s="1"/>
      <c r="D24" s="1"/>
      <c r="E24" s="9"/>
      <c r="F24" s="1"/>
      <c r="G24" s="47" t="s">
        <v>4</v>
      </c>
      <c r="H24" s="56"/>
      <c r="I24" s="1"/>
      <c r="J24" s="1"/>
      <c r="K24" s="23"/>
      <c r="L24" s="18" t="s">
        <v>5</v>
      </c>
      <c r="M24" s="1"/>
      <c r="N24" s="35" t="s">
        <v>57</v>
      </c>
      <c r="O24" s="1"/>
      <c r="P24" s="1"/>
      <c r="Q24" s="1"/>
      <c r="R24" s="1"/>
      <c r="S24" s="1"/>
      <c r="T24" s="24">
        <v>27</v>
      </c>
      <c r="U24" s="53" t="str">
        <f>IF(U25="t",S13, IF(U25="b",S37,""))</f>
        <v>Vicky's - LaRock</v>
      </c>
      <c r="V24" s="54"/>
      <c r="W24" s="1"/>
      <c r="X24" s="1"/>
    </row>
    <row r="25" spans="1:24" ht="14.25" customHeight="1" x14ac:dyDescent="0.2">
      <c r="A25" s="1"/>
      <c r="B25" s="1"/>
      <c r="C25" s="1"/>
      <c r="D25" s="1"/>
      <c r="E25" s="9"/>
      <c r="F25" s="1"/>
      <c r="G25" s="9"/>
      <c r="H25" s="1"/>
      <c r="I25" s="1"/>
      <c r="J25" s="1"/>
      <c r="K25" s="46" t="str">
        <f>IF(Q31="","", IF(Q31=O28,O34,O28))</f>
        <v>Lonesome Dove-Harsche</v>
      </c>
      <c r="L25" s="46"/>
      <c r="M25" s="1"/>
      <c r="N25" s="1"/>
      <c r="O25" s="1"/>
      <c r="P25" s="1"/>
      <c r="Q25" s="1"/>
      <c r="R25" s="1"/>
      <c r="S25" s="57">
        <v>0.16666666666666666</v>
      </c>
      <c r="T25" s="58"/>
      <c r="U25" s="11" t="s">
        <v>60</v>
      </c>
      <c r="V25" s="12"/>
      <c r="W25" s="1"/>
      <c r="X25" s="1"/>
    </row>
    <row r="26" spans="1:24" ht="14.25" customHeight="1" x14ac:dyDescent="0.2">
      <c r="A26" s="1"/>
      <c r="B26" s="1"/>
      <c r="C26" s="1"/>
      <c r="D26" s="1"/>
      <c r="E26" s="9"/>
      <c r="F26" s="1"/>
      <c r="G26" s="23"/>
      <c r="H26" s="18" t="s">
        <v>6</v>
      </c>
      <c r="I26" s="1"/>
      <c r="J26" s="1"/>
      <c r="K26" s="1"/>
      <c r="L26" s="1"/>
      <c r="M26" s="1"/>
      <c r="N26" s="35" t="s">
        <v>24</v>
      </c>
      <c r="O26" s="1"/>
      <c r="P26" s="1"/>
      <c r="Q26" s="1"/>
      <c r="R26" s="1"/>
      <c r="S26" s="49" t="s">
        <v>3</v>
      </c>
      <c r="T26" s="48"/>
      <c r="U26" s="1"/>
      <c r="V26" s="12"/>
      <c r="W26" s="1"/>
      <c r="X26" s="1"/>
    </row>
    <row r="27" spans="1:24" ht="14.25" customHeight="1" x14ac:dyDescent="0.2">
      <c r="A27" s="1"/>
      <c r="B27" s="1"/>
      <c r="C27" s="1"/>
      <c r="D27" s="1"/>
      <c r="E27" s="9"/>
      <c r="F27" s="1"/>
      <c r="G27" s="46" t="str">
        <f>IF(S13="","", IF(S13=Q7,Q19,Q7))</f>
        <v>Lucky's-Wetzel</v>
      </c>
      <c r="H27" s="46"/>
      <c r="I27" s="1"/>
      <c r="J27" s="1"/>
      <c r="K27" s="1"/>
      <c r="L27" s="1"/>
      <c r="M27" s="1"/>
      <c r="N27" s="34" t="s">
        <v>27</v>
      </c>
      <c r="O27" s="1"/>
      <c r="P27" s="1"/>
      <c r="Q27" s="1"/>
      <c r="R27" s="1"/>
      <c r="S27" s="50"/>
      <c r="T27" s="48"/>
      <c r="U27" s="1"/>
      <c r="V27" s="12"/>
      <c r="W27" s="1"/>
      <c r="X27" s="1"/>
    </row>
    <row r="28" spans="1:24" ht="14.25" customHeight="1" x14ac:dyDescent="0.2">
      <c r="A28" s="1"/>
      <c r="B28" s="1"/>
      <c r="C28" s="1"/>
      <c r="D28" s="1"/>
      <c r="E28" s="9"/>
      <c r="F28" s="1"/>
      <c r="G28" s="1"/>
      <c r="H28" s="1"/>
      <c r="I28" s="1"/>
      <c r="J28" s="1"/>
      <c r="K28" s="1"/>
      <c r="L28" s="1"/>
      <c r="M28" s="6" t="str">
        <f>IF(O28="","", IF(O28=N26,N30,N26))</f>
        <v>VFW - Norman</v>
      </c>
      <c r="N28" s="22">
        <v>5</v>
      </c>
      <c r="O28" s="51" t="str">
        <f>IF(O29="t",N26, IF(O29="b",N30,""))</f>
        <v>Stage Stop-Jobes</v>
      </c>
      <c r="P28" s="52"/>
      <c r="Q28" s="52"/>
      <c r="R28" s="1"/>
      <c r="S28" s="1"/>
      <c r="T28" s="12"/>
      <c r="U28" s="1"/>
      <c r="V28" s="12"/>
      <c r="W28" s="1"/>
      <c r="X28" s="1"/>
    </row>
    <row r="29" spans="1:24" ht="14.25" customHeight="1" x14ac:dyDescent="0.2">
      <c r="A29" s="1"/>
      <c r="B29" s="1"/>
      <c r="C29" s="1"/>
      <c r="D29" s="1"/>
      <c r="E29" s="9"/>
      <c r="F29" s="1"/>
      <c r="G29" s="1"/>
      <c r="H29" s="1"/>
      <c r="I29" s="1"/>
      <c r="J29" s="1"/>
      <c r="K29" s="1"/>
      <c r="L29" s="1"/>
      <c r="M29" s="9"/>
      <c r="N29" s="10">
        <v>0.4375</v>
      </c>
      <c r="O29" s="26" t="s">
        <v>59</v>
      </c>
      <c r="P29" s="27"/>
      <c r="Q29" s="1"/>
      <c r="R29" s="1"/>
      <c r="S29" s="1"/>
      <c r="T29" s="12"/>
      <c r="U29" s="1"/>
      <c r="V29" s="12"/>
      <c r="W29" s="1"/>
      <c r="X29" s="1"/>
    </row>
    <row r="30" spans="1:24" ht="14.25" customHeight="1" x14ac:dyDescent="0.2">
      <c r="A30" s="1"/>
      <c r="B30" s="1"/>
      <c r="C30" s="1"/>
      <c r="D30" s="1"/>
      <c r="E30" s="9"/>
      <c r="F30" s="1"/>
      <c r="G30" s="1"/>
      <c r="H30" s="1"/>
      <c r="I30" s="1"/>
      <c r="J30" s="1"/>
      <c r="K30" s="1"/>
      <c r="L30" s="1"/>
      <c r="M30" s="36" t="s">
        <v>27</v>
      </c>
      <c r="N30" s="35" t="s">
        <v>39</v>
      </c>
      <c r="O30" s="8"/>
      <c r="P30" s="13" t="s">
        <v>33</v>
      </c>
      <c r="Q30" s="1"/>
      <c r="R30" s="1"/>
      <c r="S30" s="1"/>
      <c r="T30" s="12"/>
      <c r="U30" s="1"/>
      <c r="V30" s="12"/>
      <c r="W30" s="1"/>
      <c r="X30" s="1"/>
    </row>
    <row r="31" spans="1:24" ht="14.25" customHeight="1" x14ac:dyDescent="0.2">
      <c r="A31" s="1"/>
      <c r="B31" s="1"/>
      <c r="C31" s="1"/>
      <c r="D31" s="1"/>
      <c r="E31" s="55" t="s">
        <v>27</v>
      </c>
      <c r="F31" s="56"/>
      <c r="G31" s="1"/>
      <c r="H31" s="1"/>
      <c r="I31" s="1"/>
      <c r="J31" s="1"/>
      <c r="K31" s="54" t="str">
        <f>IF(L32="t",M28, IF(L32="b",M34,""))</f>
        <v>VFW - Norman</v>
      </c>
      <c r="L31" s="59"/>
      <c r="M31" s="15">
        <v>15</v>
      </c>
      <c r="N31" s="1"/>
      <c r="O31" s="1"/>
      <c r="P31" s="28">
        <v>11</v>
      </c>
      <c r="Q31" s="53" t="str">
        <f>IF(Q32="t",O28, IF(Q32="b",O34,""))</f>
        <v>Stage Stop-Jobes</v>
      </c>
      <c r="R31" s="54"/>
      <c r="S31" s="1"/>
      <c r="T31" s="12"/>
      <c r="U31" s="1"/>
      <c r="V31" s="12"/>
      <c r="W31" s="1"/>
      <c r="X31" s="1"/>
    </row>
    <row r="32" spans="1:24" ht="14.25" customHeight="1" x14ac:dyDescent="0.2">
      <c r="A32" s="1"/>
      <c r="B32" s="1"/>
      <c r="C32" s="1"/>
      <c r="D32" s="1"/>
      <c r="E32" s="60"/>
      <c r="F32" s="61"/>
      <c r="G32" s="1"/>
      <c r="H32" s="1"/>
      <c r="I32" s="1"/>
      <c r="J32" s="1"/>
      <c r="K32" s="9"/>
      <c r="L32" s="11" t="s">
        <v>60</v>
      </c>
      <c r="M32" s="16">
        <v>0.5</v>
      </c>
      <c r="N32" s="35" t="s">
        <v>40</v>
      </c>
      <c r="O32" s="29"/>
      <c r="P32" s="17">
        <v>0.5</v>
      </c>
      <c r="Q32" s="11" t="s">
        <v>60</v>
      </c>
      <c r="R32" s="12"/>
      <c r="S32" s="1"/>
      <c r="T32" s="12"/>
      <c r="U32" s="1"/>
      <c r="V32" s="12"/>
      <c r="W32" s="1"/>
      <c r="X32" s="1"/>
    </row>
    <row r="33" spans="1:24" ht="14.25" customHeight="1" x14ac:dyDescent="0.2">
      <c r="A33" s="1"/>
      <c r="B33" s="1"/>
      <c r="C33" s="54" t="str">
        <f>IF(D34="t",E21, IF(D34="b",E46,""))</f>
        <v>Old Town Tav - Bell</v>
      </c>
      <c r="D33" s="59"/>
      <c r="E33" s="15">
        <v>28</v>
      </c>
      <c r="F33" s="1"/>
      <c r="G33" s="1"/>
      <c r="H33" s="1"/>
      <c r="I33" s="1"/>
      <c r="J33" s="1"/>
      <c r="K33" s="55" t="s">
        <v>34</v>
      </c>
      <c r="L33" s="48"/>
      <c r="M33" s="18"/>
      <c r="N33" s="34" t="s">
        <v>30</v>
      </c>
      <c r="O33" s="19" t="s">
        <v>59</v>
      </c>
      <c r="P33" s="20"/>
      <c r="Q33" s="1"/>
      <c r="R33" s="12"/>
      <c r="S33" s="1"/>
      <c r="T33" s="12"/>
      <c r="U33" s="1"/>
      <c r="V33" s="12"/>
      <c r="W33" s="1"/>
      <c r="X33" s="1"/>
    </row>
    <row r="34" spans="1:24" ht="14.25" customHeight="1" x14ac:dyDescent="0.2">
      <c r="A34" s="1"/>
      <c r="B34" s="1"/>
      <c r="C34" s="9"/>
      <c r="D34" s="11" t="s">
        <v>59</v>
      </c>
      <c r="E34" s="60">
        <v>0.25</v>
      </c>
      <c r="F34" s="61"/>
      <c r="G34" s="1"/>
      <c r="H34" s="1"/>
      <c r="I34" s="54" t="str">
        <f>IF(J35="t",K31, IF(J35="b",K37,""))</f>
        <v>Stadium - Mertz</v>
      </c>
      <c r="J34" s="59"/>
      <c r="K34" s="15">
        <v>18</v>
      </c>
      <c r="L34" s="1"/>
      <c r="M34" s="14" t="str">
        <f>IF(O34="","",IF(O34=N32,N36,N32))</f>
        <v>O'Brian's-Fitzgerald</v>
      </c>
      <c r="N34" s="7">
        <v>6</v>
      </c>
      <c r="O34" s="51" t="str">
        <f>IF(O33="t",N32, IF(O33="b",N36,""))</f>
        <v>Lonesome Dove-Harsche</v>
      </c>
      <c r="P34" s="52"/>
      <c r="Q34" s="52"/>
      <c r="R34" s="12"/>
      <c r="S34" s="1"/>
      <c r="T34" s="12"/>
      <c r="U34" s="47" t="s">
        <v>27</v>
      </c>
      <c r="V34" s="48"/>
      <c r="W34" s="1"/>
      <c r="X34" s="1"/>
    </row>
    <row r="35" spans="1:24" ht="14.25" customHeight="1" x14ac:dyDescent="0.2">
      <c r="A35" s="1"/>
      <c r="B35" s="1"/>
      <c r="C35" s="9"/>
      <c r="D35" s="1"/>
      <c r="E35" s="47" t="s">
        <v>7</v>
      </c>
      <c r="F35" s="56"/>
      <c r="G35" s="1"/>
      <c r="H35" s="1"/>
      <c r="I35" s="9"/>
      <c r="J35" s="11" t="s">
        <v>59</v>
      </c>
      <c r="K35" s="16">
        <v>6.25E-2</v>
      </c>
      <c r="L35" s="1"/>
      <c r="M35" s="1"/>
      <c r="N35" s="10">
        <v>0.4375</v>
      </c>
      <c r="O35" s="1"/>
      <c r="P35" s="1"/>
      <c r="Q35" s="50" t="s">
        <v>36</v>
      </c>
      <c r="R35" s="48"/>
      <c r="S35" s="1"/>
      <c r="T35" s="12"/>
      <c r="U35" s="60"/>
      <c r="V35" s="58"/>
      <c r="W35" s="1"/>
      <c r="X35" s="1"/>
    </row>
    <row r="36" spans="1:24" ht="14.25" customHeight="1" x14ac:dyDescent="0.2">
      <c r="A36" s="1"/>
      <c r="B36" s="1"/>
      <c r="C36" s="9"/>
      <c r="D36" s="1"/>
      <c r="E36" s="47" t="s">
        <v>8</v>
      </c>
      <c r="F36" s="56"/>
      <c r="G36" s="1"/>
      <c r="H36" s="1"/>
      <c r="I36" s="9"/>
      <c r="J36" s="1"/>
      <c r="K36" s="23"/>
      <c r="L36" s="18" t="s">
        <v>9</v>
      </c>
      <c r="M36" s="1"/>
      <c r="N36" s="35" t="s">
        <v>41</v>
      </c>
      <c r="O36" s="1"/>
      <c r="P36" s="1"/>
      <c r="Q36" s="57"/>
      <c r="R36" s="58"/>
      <c r="S36" s="19" t="s">
        <v>59</v>
      </c>
      <c r="T36" s="20"/>
      <c r="U36" s="1"/>
      <c r="V36" s="30" t="s">
        <v>10</v>
      </c>
      <c r="W36" s="53" t="str">
        <f>IF(W37="t",U24, IF(W37="b",U49,""))</f>
        <v>Vicky's - LaRock</v>
      </c>
      <c r="X36" s="54"/>
    </row>
    <row r="37" spans="1:24" ht="14.25" customHeight="1" x14ac:dyDescent="0.2">
      <c r="A37" s="1"/>
      <c r="B37" s="1"/>
      <c r="C37" s="9"/>
      <c r="D37" s="1"/>
      <c r="E37" s="9"/>
      <c r="F37" s="1"/>
      <c r="G37" s="1"/>
      <c r="H37" s="1"/>
      <c r="I37" s="9"/>
      <c r="J37" s="1"/>
      <c r="K37" s="46" t="str">
        <f>IF(Q19="","", IF(Q19=O16,O22,O16))</f>
        <v>Stadium - Mertz</v>
      </c>
      <c r="L37" s="46"/>
      <c r="M37" s="1"/>
      <c r="N37" s="1"/>
      <c r="O37" s="1"/>
      <c r="P37" s="1"/>
      <c r="Q37" s="1"/>
      <c r="R37" s="24">
        <v>22</v>
      </c>
      <c r="S37" s="62" t="str">
        <f>IF(S36="t",Q31, IF(S36="b",Q43,""))</f>
        <v>Colonial-Gardiner</v>
      </c>
      <c r="T37" s="46"/>
      <c r="U37" s="57">
        <v>0.375</v>
      </c>
      <c r="V37" s="58"/>
      <c r="W37" s="11" t="s">
        <v>60</v>
      </c>
      <c r="X37" s="1"/>
    </row>
    <row r="38" spans="1:24" ht="14.25" customHeight="1" x14ac:dyDescent="0.2">
      <c r="A38" s="1"/>
      <c r="B38" s="1"/>
      <c r="C38" s="9"/>
      <c r="D38" s="1"/>
      <c r="E38" s="9"/>
      <c r="F38" s="1"/>
      <c r="G38" s="1"/>
      <c r="H38" s="1"/>
      <c r="I38" s="55" t="s">
        <v>30</v>
      </c>
      <c r="J38" s="56"/>
      <c r="K38" s="1"/>
      <c r="L38" s="1"/>
      <c r="M38" s="1"/>
      <c r="N38" s="35" t="s">
        <v>61</v>
      </c>
      <c r="O38" s="1"/>
      <c r="P38" s="1"/>
      <c r="Q38" s="57">
        <v>6.25E-2</v>
      </c>
      <c r="R38" s="58"/>
      <c r="S38" s="1"/>
      <c r="T38" s="1"/>
      <c r="U38" s="50" t="s">
        <v>11</v>
      </c>
      <c r="V38" s="48"/>
      <c r="W38" s="1"/>
      <c r="X38" s="1"/>
    </row>
    <row r="39" spans="1:24" ht="14.25" customHeight="1" x14ac:dyDescent="0.2">
      <c r="A39" s="1"/>
      <c r="B39" s="1"/>
      <c r="C39" s="9"/>
      <c r="D39" s="1"/>
      <c r="E39" s="9"/>
      <c r="F39" s="1"/>
      <c r="G39" s="1"/>
      <c r="H39" s="1"/>
      <c r="I39" s="60"/>
      <c r="J39" s="61"/>
      <c r="K39" s="1"/>
      <c r="L39" s="1"/>
      <c r="M39" s="1"/>
      <c r="N39" s="34" t="s">
        <v>29</v>
      </c>
      <c r="O39" s="1"/>
      <c r="P39" s="1"/>
      <c r="Q39" s="50" t="s">
        <v>3</v>
      </c>
      <c r="R39" s="48"/>
      <c r="S39" s="1"/>
      <c r="T39" s="1"/>
      <c r="U39" s="50" t="s">
        <v>8</v>
      </c>
      <c r="V39" s="48"/>
      <c r="W39" s="1"/>
      <c r="X39" s="1"/>
    </row>
    <row r="40" spans="1:24" ht="14.25" customHeight="1" x14ac:dyDescent="0.2">
      <c r="A40" s="1"/>
      <c r="B40" s="1"/>
      <c r="C40" s="9"/>
      <c r="D40" s="1"/>
      <c r="E40" s="9"/>
      <c r="F40" s="1"/>
      <c r="G40" s="54" t="str">
        <f>IF(H41="t",I34, IF(H41="b",I46,""))</f>
        <v>Old Town Tav - Bell</v>
      </c>
      <c r="H40" s="59"/>
      <c r="I40" s="15">
        <v>24</v>
      </c>
      <c r="J40" s="1"/>
      <c r="K40" s="1"/>
      <c r="L40" s="1"/>
      <c r="M40" s="6" t="str">
        <f>IF(O40="","", IF(O40=N38,N42,N38))</f>
        <v>Stadium - Hopkins</v>
      </c>
      <c r="N40" s="22">
        <v>7</v>
      </c>
      <c r="O40" s="51" t="str">
        <f>IF(O41="t",N38, IF(O41="b",N42,""))</f>
        <v>Colonial-Gardiner</v>
      </c>
      <c r="P40" s="52"/>
      <c r="Q40" s="52"/>
      <c r="R40" s="12"/>
      <c r="S40" s="1"/>
      <c r="T40" s="1"/>
      <c r="U40" s="1"/>
      <c r="V40" s="12"/>
      <c r="W40" s="1"/>
      <c r="X40" s="1"/>
    </row>
    <row r="41" spans="1:24" ht="14.25" customHeight="1" x14ac:dyDescent="0.2">
      <c r="A41" s="1"/>
      <c r="B41" s="1"/>
      <c r="C41" s="55" t="s">
        <v>27</v>
      </c>
      <c r="D41" s="48"/>
      <c r="E41" s="1"/>
      <c r="F41" s="1"/>
      <c r="G41" s="9"/>
      <c r="H41" s="11" t="s">
        <v>59</v>
      </c>
      <c r="I41" s="60">
        <v>0.125</v>
      </c>
      <c r="J41" s="61"/>
      <c r="K41" s="1"/>
      <c r="L41" s="1"/>
      <c r="M41" s="9"/>
      <c r="N41" s="10">
        <v>0.4375</v>
      </c>
      <c r="O41" s="26" t="s">
        <v>60</v>
      </c>
      <c r="P41" s="27"/>
      <c r="Q41" s="1"/>
      <c r="R41" s="12"/>
      <c r="S41" s="1"/>
      <c r="T41" s="1"/>
      <c r="U41" s="1"/>
      <c r="V41" s="12"/>
      <c r="W41" s="1"/>
      <c r="X41" s="1"/>
    </row>
    <row r="42" spans="1:24" ht="14.25" customHeight="1" x14ac:dyDescent="0.2">
      <c r="A42" s="1"/>
      <c r="B42" s="1"/>
      <c r="C42" s="60"/>
      <c r="D42" s="58"/>
      <c r="E42" s="1"/>
      <c r="F42" s="1"/>
      <c r="G42" s="9"/>
      <c r="H42" s="1"/>
      <c r="I42" s="55" t="s">
        <v>3</v>
      </c>
      <c r="J42" s="56"/>
      <c r="K42" s="1"/>
      <c r="L42" s="1"/>
      <c r="M42" s="36" t="s">
        <v>31</v>
      </c>
      <c r="N42" s="35" t="s">
        <v>42</v>
      </c>
      <c r="O42" s="1"/>
      <c r="P42" s="13" t="s">
        <v>29</v>
      </c>
      <c r="Q42" s="19" t="s">
        <v>60</v>
      </c>
      <c r="R42" s="20"/>
      <c r="S42" s="1"/>
      <c r="T42" s="1"/>
      <c r="U42" s="1"/>
      <c r="V42" s="12"/>
      <c r="W42" s="1"/>
      <c r="X42" s="1"/>
    </row>
    <row r="43" spans="1:24" ht="14.25" customHeight="1" x14ac:dyDescent="0.2">
      <c r="A43" s="54" t="str">
        <f>IF(B44="t",C33, IF(B44="b",C53,""))</f>
        <v>Old Town Tav - Bell</v>
      </c>
      <c r="B43" s="59"/>
      <c r="C43" s="15">
        <v>29</v>
      </c>
      <c r="D43" s="1"/>
      <c r="E43" s="9"/>
      <c r="F43" s="1"/>
      <c r="G43" s="9"/>
      <c r="H43" s="1"/>
      <c r="I43" s="47" t="s">
        <v>4</v>
      </c>
      <c r="J43" s="56"/>
      <c r="K43" s="54" t="str">
        <f>IF(L44="t",M40, IF(L44="b",M46,""))</f>
        <v>Stadium - Hopkins</v>
      </c>
      <c r="L43" s="59"/>
      <c r="M43" s="15">
        <v>16</v>
      </c>
      <c r="N43" s="1"/>
      <c r="O43" s="1"/>
      <c r="P43" s="28">
        <v>12</v>
      </c>
      <c r="Q43" s="62" t="str">
        <f>IF(Q42="t",O40, IF(Q42="b",O46,""))</f>
        <v>Colonial-Gardiner</v>
      </c>
      <c r="R43" s="46"/>
      <c r="S43" s="1"/>
      <c r="T43" s="1"/>
      <c r="U43" s="1"/>
      <c r="V43" s="12"/>
      <c r="W43" s="1"/>
      <c r="X43" s="1"/>
    </row>
    <row r="44" spans="1:24" ht="14.25" customHeight="1" x14ac:dyDescent="0.2">
      <c r="A44" s="1"/>
      <c r="B44" s="11" t="s">
        <v>60</v>
      </c>
      <c r="C44" s="60"/>
      <c r="D44" s="58"/>
      <c r="E44" s="1"/>
      <c r="F44" s="1"/>
      <c r="G44" s="55" t="s">
        <v>30</v>
      </c>
      <c r="H44" s="48"/>
      <c r="I44" s="1"/>
      <c r="J44" s="1"/>
      <c r="K44" s="9"/>
      <c r="L44" s="11" t="s">
        <v>60</v>
      </c>
      <c r="M44" s="16">
        <v>0.5</v>
      </c>
      <c r="N44" s="35" t="s">
        <v>25</v>
      </c>
      <c r="O44" s="1"/>
      <c r="P44" s="17">
        <v>0.5</v>
      </c>
      <c r="Q44" s="1"/>
      <c r="R44" s="1"/>
      <c r="S44" s="1"/>
      <c r="T44" s="1"/>
      <c r="U44" s="1"/>
      <c r="V44" s="12"/>
      <c r="W44" s="1"/>
      <c r="X44" s="1"/>
    </row>
    <row r="45" spans="1:24" ht="14.25" customHeight="1" x14ac:dyDescent="0.2">
      <c r="A45" s="50" t="s">
        <v>12</v>
      </c>
      <c r="B45" s="48"/>
      <c r="C45" s="63"/>
      <c r="D45" s="48"/>
      <c r="E45" s="18"/>
      <c r="F45" s="19" t="s">
        <v>60</v>
      </c>
      <c r="G45" s="60"/>
      <c r="H45" s="58"/>
      <c r="I45" s="18"/>
      <c r="J45" s="19" t="s">
        <v>59</v>
      </c>
      <c r="K45" s="55" t="s">
        <v>28</v>
      </c>
      <c r="L45" s="48"/>
      <c r="M45" s="18"/>
      <c r="N45" s="34" t="s">
        <v>31</v>
      </c>
      <c r="O45" s="19" t="s">
        <v>60</v>
      </c>
      <c r="P45" s="20"/>
      <c r="Q45" s="1"/>
      <c r="R45" s="1"/>
      <c r="S45" s="1"/>
      <c r="T45" s="1"/>
      <c r="U45" s="1"/>
      <c r="V45" s="12"/>
      <c r="W45" s="1"/>
      <c r="X45" s="1"/>
    </row>
    <row r="46" spans="1:24" ht="14.25" customHeight="1" x14ac:dyDescent="0.2">
      <c r="A46" s="1"/>
      <c r="B46" s="1"/>
      <c r="C46" s="47"/>
      <c r="D46" s="56"/>
      <c r="E46" s="46" t="str">
        <f>IF(F45="t",G40, IF(F45="b",G51,""))</f>
        <v>Old Town Tav - Bell</v>
      </c>
      <c r="F46" s="64"/>
      <c r="G46" s="15">
        <v>26</v>
      </c>
      <c r="H46" s="1"/>
      <c r="I46" s="65" t="str">
        <f>IF(J45="t",K43, IF(J45="b",K49,""))</f>
        <v>Old Town Tav - Bell</v>
      </c>
      <c r="J46" s="66"/>
      <c r="K46" s="15">
        <v>17</v>
      </c>
      <c r="L46" s="1"/>
      <c r="M46" s="14" t="str">
        <f>IF(O46="","", IF(O46=N44,N48,N44))</f>
        <v>Sports Page-Schuh</v>
      </c>
      <c r="N46" s="25">
        <v>8</v>
      </c>
      <c r="O46" s="51" t="str">
        <f>IF(O45="t",N44, IF(O45="b",N48,""))</f>
        <v>Lonesome Dove-Blotsky</v>
      </c>
      <c r="P46" s="52"/>
      <c r="Q46" s="52"/>
      <c r="R46" s="1"/>
      <c r="S46" s="1"/>
      <c r="T46" s="1"/>
      <c r="U46" s="1"/>
      <c r="V46" s="12"/>
      <c r="W46" s="1"/>
      <c r="X46" s="1"/>
    </row>
    <row r="47" spans="1:24" ht="14.25" customHeight="1" x14ac:dyDescent="0.2">
      <c r="A47" s="1"/>
      <c r="B47" s="1"/>
      <c r="C47" s="60">
        <v>0.3125</v>
      </c>
      <c r="D47" s="56"/>
      <c r="E47" s="1"/>
      <c r="F47" s="1"/>
      <c r="G47" s="60">
        <v>0.1875</v>
      </c>
      <c r="H47" s="61"/>
      <c r="I47" s="1"/>
      <c r="J47" s="1"/>
      <c r="K47" s="16">
        <v>6.25E-2</v>
      </c>
      <c r="L47" s="1"/>
      <c r="M47" s="1"/>
      <c r="N47" s="10">
        <v>0.4375</v>
      </c>
      <c r="O47" s="1"/>
      <c r="P47" s="1"/>
      <c r="Q47" s="1"/>
      <c r="R47" s="1"/>
      <c r="S47" s="1"/>
      <c r="T47" s="1"/>
      <c r="U47" s="1"/>
      <c r="V47" s="12"/>
      <c r="W47" s="1"/>
      <c r="X47" s="1"/>
    </row>
    <row r="48" spans="1:24" ht="14.25" customHeight="1" x14ac:dyDescent="0.2">
      <c r="A48" s="1"/>
      <c r="B48" s="1"/>
      <c r="C48" s="47" t="s">
        <v>7</v>
      </c>
      <c r="D48" s="56"/>
      <c r="E48" s="1"/>
      <c r="F48" s="1"/>
      <c r="G48" s="47" t="s">
        <v>3</v>
      </c>
      <c r="H48" s="56"/>
      <c r="I48" s="1"/>
      <c r="J48" s="1"/>
      <c r="K48" s="23"/>
      <c r="L48" s="18" t="s">
        <v>13</v>
      </c>
      <c r="M48" s="1"/>
      <c r="N48" s="35" t="s">
        <v>58</v>
      </c>
      <c r="O48" s="5"/>
      <c r="P48" s="1"/>
      <c r="Q48" s="1"/>
      <c r="R48" s="1"/>
      <c r="S48" s="1"/>
      <c r="T48" s="1"/>
      <c r="U48" s="18" t="s">
        <v>14</v>
      </c>
      <c r="V48" s="31"/>
      <c r="W48" s="1"/>
      <c r="X48" s="1"/>
    </row>
    <row r="49" spans="1:24" ht="14.25" customHeight="1" x14ac:dyDescent="0.2">
      <c r="A49" s="1"/>
      <c r="B49" s="1"/>
      <c r="C49" s="47" t="s">
        <v>8</v>
      </c>
      <c r="D49" s="56"/>
      <c r="E49" s="1"/>
      <c r="F49" s="1"/>
      <c r="G49" s="47" t="s">
        <v>4</v>
      </c>
      <c r="H49" s="56"/>
      <c r="I49" s="1"/>
      <c r="J49" s="1"/>
      <c r="K49" s="46" t="str">
        <f>IF(Q7="","", IF(Q7=O4,O10,O4))</f>
        <v>Old Town Tav - Bell</v>
      </c>
      <c r="L49" s="46"/>
      <c r="M49" s="1"/>
      <c r="N49" s="1"/>
      <c r="O49" s="1"/>
      <c r="P49" s="1"/>
      <c r="Q49" s="1"/>
      <c r="R49" s="1"/>
      <c r="S49" s="1"/>
      <c r="T49" s="1"/>
      <c r="U49" s="46" t="str">
        <f>A43</f>
        <v>Old Town Tav - Bell</v>
      </c>
      <c r="V49" s="46"/>
      <c r="W49" s="1"/>
      <c r="X49" s="1"/>
    </row>
    <row r="50" spans="1:24" ht="14.25" customHeight="1" x14ac:dyDescent="0.2">
      <c r="A50" s="1"/>
      <c r="B50" s="1"/>
      <c r="C50" s="9"/>
      <c r="D50" s="1"/>
      <c r="E50" s="1"/>
      <c r="F50" s="1"/>
      <c r="G50" s="23"/>
      <c r="H50" s="18" t="s">
        <v>15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2">
      <c r="A51" s="1"/>
      <c r="B51" s="1"/>
      <c r="C51" s="9"/>
      <c r="D51" s="1"/>
      <c r="E51" s="1"/>
      <c r="F51" s="1"/>
      <c r="G51" s="46" t="str">
        <f>IF(S37="","",IF(S37=Q31,Q43,Q31))</f>
        <v>Stage Stop-Jobes</v>
      </c>
      <c r="H51" s="4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2">
      <c r="A52" s="1"/>
      <c r="B52" s="1"/>
      <c r="C52" s="23"/>
      <c r="D52" s="18" t="s">
        <v>16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">
      <c r="A53" s="1"/>
      <c r="B53" s="1"/>
      <c r="C53" s="46" t="str">
        <f>IF(U24="","", IF(U24=S13,S37,S13))</f>
        <v>Colonial-Gardiner</v>
      </c>
      <c r="D53" s="4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mergeCells count="117">
    <mergeCell ref="I1:J1"/>
    <mergeCell ref="K1:L1"/>
    <mergeCell ref="O1:P1"/>
    <mergeCell ref="A2:G4"/>
    <mergeCell ref="O4:P4"/>
    <mergeCell ref="Q11:R11"/>
    <mergeCell ref="A5:G7"/>
    <mergeCell ref="K7:L7"/>
    <mergeCell ref="O7:P7"/>
    <mergeCell ref="U24:V24"/>
    <mergeCell ref="Q12:R12"/>
    <mergeCell ref="Q7:R7"/>
    <mergeCell ref="K9:L9"/>
    <mergeCell ref="I10:J10"/>
    <mergeCell ref="O10:Q10"/>
    <mergeCell ref="N8:O8"/>
    <mergeCell ref="I17:J17"/>
    <mergeCell ref="I18:J18"/>
    <mergeCell ref="K19:L19"/>
    <mergeCell ref="O19:P19"/>
    <mergeCell ref="N18:O18"/>
    <mergeCell ref="Q19:S19"/>
    <mergeCell ref="V9:AB9"/>
    <mergeCell ref="V10:AB10"/>
    <mergeCell ref="V11:AB11"/>
    <mergeCell ref="V12:AB12"/>
    <mergeCell ref="V13:AB13"/>
    <mergeCell ref="V15:AB15"/>
    <mergeCell ref="E31:F31"/>
    <mergeCell ref="K31:L31"/>
    <mergeCell ref="Q31:R31"/>
    <mergeCell ref="G23:H23"/>
    <mergeCell ref="S23:T23"/>
    <mergeCell ref="G24:H24"/>
    <mergeCell ref="K25:L25"/>
    <mergeCell ref="S25:T25"/>
    <mergeCell ref="G20:H20"/>
    <mergeCell ref="E21:F21"/>
    <mergeCell ref="K21:L21"/>
    <mergeCell ref="G22:H22"/>
    <mergeCell ref="I22:J22"/>
    <mergeCell ref="O22:Q22"/>
    <mergeCell ref="S22:T22"/>
    <mergeCell ref="E35:F35"/>
    <mergeCell ref="Q35:R35"/>
    <mergeCell ref="U35:V35"/>
    <mergeCell ref="E36:F36"/>
    <mergeCell ref="Q36:R36"/>
    <mergeCell ref="O34:Q34"/>
    <mergeCell ref="E32:F32"/>
    <mergeCell ref="C33:D33"/>
    <mergeCell ref="K33:L33"/>
    <mergeCell ref="E34:F34"/>
    <mergeCell ref="I34:J34"/>
    <mergeCell ref="C41:D41"/>
    <mergeCell ref="I41:J41"/>
    <mergeCell ref="C42:D42"/>
    <mergeCell ref="I42:J42"/>
    <mergeCell ref="W36:X36"/>
    <mergeCell ref="K37:L37"/>
    <mergeCell ref="S37:T37"/>
    <mergeCell ref="U37:V37"/>
    <mergeCell ref="I38:J38"/>
    <mergeCell ref="Q38:R38"/>
    <mergeCell ref="U38:V38"/>
    <mergeCell ref="I39:J39"/>
    <mergeCell ref="Q39:R39"/>
    <mergeCell ref="U39:V39"/>
    <mergeCell ref="G40:H40"/>
    <mergeCell ref="O40:Q40"/>
    <mergeCell ref="A43:B43"/>
    <mergeCell ref="K43:L43"/>
    <mergeCell ref="Q43:R43"/>
    <mergeCell ref="U49:V49"/>
    <mergeCell ref="A45:B45"/>
    <mergeCell ref="C45:D45"/>
    <mergeCell ref="G45:H45"/>
    <mergeCell ref="K45:L45"/>
    <mergeCell ref="C46:D46"/>
    <mergeCell ref="E46:F46"/>
    <mergeCell ref="I46:J46"/>
    <mergeCell ref="C44:D44"/>
    <mergeCell ref="G44:H44"/>
    <mergeCell ref="I43:J43"/>
    <mergeCell ref="C53:D53"/>
    <mergeCell ref="O46:Q46"/>
    <mergeCell ref="G47:H47"/>
    <mergeCell ref="G48:H48"/>
    <mergeCell ref="G49:H49"/>
    <mergeCell ref="K49:L49"/>
    <mergeCell ref="C47:D47"/>
    <mergeCell ref="C48:D48"/>
    <mergeCell ref="C49:D49"/>
    <mergeCell ref="U1:AA1"/>
    <mergeCell ref="V2:AB2"/>
    <mergeCell ref="V3:AB3"/>
    <mergeCell ref="V4:AB4"/>
    <mergeCell ref="V5:AB5"/>
    <mergeCell ref="V6:AB6"/>
    <mergeCell ref="V7:AB7"/>
    <mergeCell ref="V8:AB8"/>
    <mergeCell ref="G51:H51"/>
    <mergeCell ref="U34:V34"/>
    <mergeCell ref="S26:T26"/>
    <mergeCell ref="G27:H27"/>
    <mergeCell ref="S27:T27"/>
    <mergeCell ref="O28:Q28"/>
    <mergeCell ref="S13:T13"/>
    <mergeCell ref="I14:J14"/>
    <mergeCell ref="Q14:R14"/>
    <mergeCell ref="G16:H16"/>
    <mergeCell ref="O16:P16"/>
    <mergeCell ref="I15:J15"/>
    <mergeCell ref="Q15:R15"/>
    <mergeCell ref="K13:L13"/>
    <mergeCell ref="G19:H19"/>
    <mergeCell ref="I19:J19"/>
  </mergeCells>
  <hyperlinks>
    <hyperlink ref="C8" r:id="rId1"/>
  </hyperlinks>
  <pageMargins left="0.25" right="0.25" top="0.25" bottom="0.25" header="0" footer="0"/>
  <pageSetup paperSize="5" scale="7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Finals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Paul</cp:lastModifiedBy>
  <cp:lastPrinted>2018-01-24T19:21:22Z</cp:lastPrinted>
  <dcterms:created xsi:type="dcterms:W3CDTF">2011-08-08T16:15:46Z</dcterms:created>
  <dcterms:modified xsi:type="dcterms:W3CDTF">2018-01-29T19:24:09Z</dcterms:modified>
</cp:coreProperties>
</file>